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Aja prace\2015\Teaching\Development Chem 443\Lab 1\"/>
    </mc:Choice>
  </mc:AlternateContent>
  <bookViews>
    <workbookView xWindow="0" yWindow="0" windowWidth="20400" windowHeight="83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" i="1" l="1"/>
  <c r="R11" i="1" s="1"/>
  <c r="E7" i="1"/>
  <c r="J10" i="1" l="1"/>
  <c r="J11" i="1" s="1"/>
  <c r="K7" i="1" s="1"/>
  <c r="L7" i="1" s="1"/>
  <c r="M7" i="1" s="1"/>
  <c r="N7" i="1" s="1"/>
  <c r="O7" i="1" s="1"/>
  <c r="E8" i="1"/>
  <c r="S8" i="1" s="1"/>
  <c r="E9" i="1"/>
  <c r="E14" i="1"/>
  <c r="K14" i="1" s="1"/>
  <c r="S9" i="1" l="1"/>
  <c r="S7" i="1"/>
  <c r="K8" i="1"/>
  <c r="L8" i="1" s="1"/>
  <c r="M8" i="1" s="1"/>
  <c r="N8" i="1" s="1"/>
  <c r="O8" i="1" s="1"/>
  <c r="K9" i="1"/>
  <c r="L9" i="1" s="1"/>
  <c r="M9" i="1" s="1"/>
  <c r="N9" i="1" s="1"/>
  <c r="O9" i="1" s="1"/>
</calcChain>
</file>

<file path=xl/sharedStrings.xml><?xml version="1.0" encoding="utf-8"?>
<sst xmlns="http://schemas.openxmlformats.org/spreadsheetml/2006/main" count="75" uniqueCount="57">
  <si>
    <t>weight of the analyte</t>
  </si>
  <si>
    <t>mg</t>
  </si>
  <si>
    <t>Toluene</t>
  </si>
  <si>
    <t>o-Xylene</t>
  </si>
  <si>
    <t>Vanillic Acid</t>
  </si>
  <si>
    <t>DCM</t>
  </si>
  <si>
    <t>mL</t>
  </si>
  <si>
    <t>o-Terphenyl</t>
  </si>
  <si>
    <t>IS</t>
  </si>
  <si>
    <t>mg/mL</t>
  </si>
  <si>
    <t>Conc.</t>
  </si>
  <si>
    <t>JR-15-1</t>
  </si>
  <si>
    <t>JR-15-2</t>
  </si>
  <si>
    <t>JR-15-5</t>
  </si>
  <si>
    <t>JR-15-3</t>
  </si>
  <si>
    <t>JR-15-4</t>
  </si>
  <si>
    <t>mixture A</t>
  </si>
  <si>
    <t>µL</t>
  </si>
  <si>
    <t>Total volume (mL)</t>
  </si>
  <si>
    <t>µg/mL</t>
  </si>
  <si>
    <t>mixture B</t>
  </si>
  <si>
    <t xml:space="preserve">µL of A and </t>
  </si>
  <si>
    <t>µL of DCM</t>
  </si>
  <si>
    <t>JR-15-6</t>
  </si>
  <si>
    <t>JR-15-7</t>
  </si>
  <si>
    <t>JR-15-8</t>
  </si>
  <si>
    <t>JR-15-9</t>
  </si>
  <si>
    <t>JR-15-10</t>
  </si>
  <si>
    <t>Labels</t>
  </si>
  <si>
    <t>mixture C</t>
  </si>
  <si>
    <t>mixture D</t>
  </si>
  <si>
    <t>mixture E</t>
  </si>
  <si>
    <t>mixture F</t>
  </si>
  <si>
    <t>Evaluation sample</t>
  </si>
  <si>
    <t>add 100 µL of IS</t>
  </si>
  <si>
    <t>to all solutions (800 µL) the same amount  of IS added</t>
  </si>
  <si>
    <t>JR16-1</t>
  </si>
  <si>
    <t>JR16-2</t>
  </si>
  <si>
    <t>JR16-3</t>
  </si>
  <si>
    <t>samples:</t>
  </si>
  <si>
    <t>Serial dilution</t>
  </si>
  <si>
    <t>Preparing stock solutions</t>
  </si>
  <si>
    <t>mixture of all analytes</t>
  </si>
  <si>
    <t>GC sequence</t>
  </si>
  <si>
    <t>calibration should be performed from low to high concentration</t>
  </si>
  <si>
    <t>(low to high standards)</t>
  </si>
  <si>
    <t>blank</t>
  </si>
  <si>
    <t>calibration</t>
  </si>
  <si>
    <t>JR16-1b</t>
  </si>
  <si>
    <t>JR16-1c</t>
  </si>
  <si>
    <t>JR16-1a</t>
  </si>
  <si>
    <t>injection of sample 1</t>
  </si>
  <si>
    <t>injection of sample 2</t>
  </si>
  <si>
    <t>injection of sample 3</t>
  </si>
  <si>
    <t>testmix</t>
  </si>
  <si>
    <t>3x</t>
  </si>
  <si>
    <t>routine check of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</si>
</sst>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1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1" fillId="2" borderId="0" xfId="0" applyFont="1" applyFill="1"/>
    <xf numFmtId="2" fontId="0" fillId="0" borderId="0" xfId="0" applyNumberFormat="1"/>
    <xf numFmtId="165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1"/>
  <sheetViews>
    <sheetView tabSelected="1" workbookViewId="0">
      <selection activeCell="A14" sqref="A14"/>
    </sheetView>
  </sheetViews>
  <sheetFormatPr defaultRowHeight="15" x14ac:dyDescent="0.25"/>
  <cols>
    <col min="2" max="2" width="11.85546875" bestFit="1" customWidth="1"/>
    <col min="3" max="3" width="13.7109375" customWidth="1"/>
    <col min="6" max="6" width="13.42578125" customWidth="1"/>
    <col min="7" max="7" width="3.7109375" customWidth="1"/>
  </cols>
  <sheetData>
    <row r="2" spans="1:24" ht="26.25" x14ac:dyDescent="0.4">
      <c r="B2" s="3" t="s">
        <v>41</v>
      </c>
      <c r="C2" s="3"/>
      <c r="D2" s="2"/>
      <c r="E2" s="2"/>
      <c r="F2" s="2"/>
      <c r="I2" s="3" t="s">
        <v>40</v>
      </c>
      <c r="J2" s="3"/>
      <c r="K2" s="2"/>
      <c r="L2" s="2"/>
      <c r="M2" s="2"/>
      <c r="N2" s="2"/>
      <c r="O2" s="2"/>
      <c r="R2" s="3" t="s">
        <v>33</v>
      </c>
      <c r="S2" s="3"/>
      <c r="T2" s="2"/>
      <c r="U2" s="2"/>
      <c r="V2" s="2"/>
      <c r="W2" s="2"/>
      <c r="X2" s="2"/>
    </row>
    <row r="3" spans="1:24" x14ac:dyDescent="0.25">
      <c r="K3">
        <v>200</v>
      </c>
      <c r="L3" t="s">
        <v>21</v>
      </c>
      <c r="N3">
        <v>800</v>
      </c>
      <c r="O3" t="s">
        <v>22</v>
      </c>
      <c r="S3" t="s">
        <v>42</v>
      </c>
    </row>
    <row r="4" spans="1:24" x14ac:dyDescent="0.25">
      <c r="I4" s="6" t="s">
        <v>28</v>
      </c>
      <c r="J4" s="6" t="s">
        <v>13</v>
      </c>
      <c r="K4" s="6" t="s">
        <v>23</v>
      </c>
      <c r="L4" s="6" t="s">
        <v>24</v>
      </c>
      <c r="M4" s="6" t="s">
        <v>25</v>
      </c>
      <c r="N4" s="6" t="s">
        <v>26</v>
      </c>
      <c r="O4" s="6" t="s">
        <v>27</v>
      </c>
      <c r="S4" t="s">
        <v>36</v>
      </c>
      <c r="T4" t="s">
        <v>37</v>
      </c>
      <c r="U4" t="s">
        <v>38</v>
      </c>
    </row>
    <row r="5" spans="1:24" ht="32.25" customHeight="1" x14ac:dyDescent="0.25">
      <c r="C5" s="1" t="s">
        <v>0</v>
      </c>
      <c r="D5" t="s">
        <v>5</v>
      </c>
      <c r="E5" t="s">
        <v>10</v>
      </c>
      <c r="F5" t="s">
        <v>28</v>
      </c>
      <c r="J5" s="7" t="s">
        <v>16</v>
      </c>
      <c r="K5" s="7" t="s">
        <v>20</v>
      </c>
      <c r="L5" s="7" t="s">
        <v>29</v>
      </c>
      <c r="M5" s="7" t="s">
        <v>30</v>
      </c>
      <c r="N5" s="7" t="s">
        <v>31</v>
      </c>
      <c r="O5" s="7" t="s">
        <v>32</v>
      </c>
    </row>
    <row r="6" spans="1:24" x14ac:dyDescent="0.25">
      <c r="C6" s="7" t="s">
        <v>1</v>
      </c>
      <c r="D6" s="7" t="s">
        <v>6</v>
      </c>
      <c r="E6" s="7" t="s">
        <v>9</v>
      </c>
      <c r="F6" s="7"/>
      <c r="J6" s="7" t="s">
        <v>17</v>
      </c>
      <c r="K6" s="7" t="s">
        <v>19</v>
      </c>
      <c r="L6" s="7" t="s">
        <v>19</v>
      </c>
      <c r="M6" s="7" t="s">
        <v>19</v>
      </c>
      <c r="N6" s="7" t="s">
        <v>19</v>
      </c>
      <c r="O6" s="7" t="s">
        <v>19</v>
      </c>
      <c r="R6" s="7" t="s">
        <v>17</v>
      </c>
      <c r="S6" s="7" t="s">
        <v>19</v>
      </c>
    </row>
    <row r="7" spans="1:24" x14ac:dyDescent="0.25">
      <c r="B7" t="s">
        <v>2</v>
      </c>
      <c r="C7" s="7">
        <v>74.099999999999994</v>
      </c>
      <c r="D7" s="7">
        <v>10</v>
      </c>
      <c r="E7" s="8">
        <f>C7/D7</f>
        <v>7.4099999999999993</v>
      </c>
      <c r="F7" s="7" t="s">
        <v>11</v>
      </c>
      <c r="J7" s="7">
        <v>25</v>
      </c>
      <c r="K7" s="8">
        <f>J7*E7/$J$11</f>
        <v>185.24999999999997</v>
      </c>
      <c r="L7" s="7">
        <f t="shared" ref="L7:O9" si="0">K7*$K$3/1000</f>
        <v>37.04999999999999</v>
      </c>
      <c r="M7" s="7">
        <f t="shared" si="0"/>
        <v>7.4099999999999984</v>
      </c>
      <c r="N7" s="9">
        <f t="shared" si="0"/>
        <v>1.4819999999999998</v>
      </c>
      <c r="O7" s="10">
        <f t="shared" si="0"/>
        <v>0.2964</v>
      </c>
      <c r="R7" s="7">
        <v>10</v>
      </c>
      <c r="S7" s="12">
        <f>R7*E7/$R$11</f>
        <v>92.624999999999986</v>
      </c>
    </row>
    <row r="8" spans="1:24" x14ac:dyDescent="0.25">
      <c r="B8" t="s">
        <v>3</v>
      </c>
      <c r="C8" s="7">
        <v>20.6</v>
      </c>
      <c r="D8" s="7">
        <v>10</v>
      </c>
      <c r="E8" s="8">
        <f t="shared" ref="E8:E9" si="1">C8/D8</f>
        <v>2.06</v>
      </c>
      <c r="F8" s="7" t="s">
        <v>12</v>
      </c>
      <c r="J8" s="7">
        <v>100</v>
      </c>
      <c r="K8" s="8">
        <f t="shared" ref="K8:K9" si="2">J8*E8/$J$11</f>
        <v>206</v>
      </c>
      <c r="L8" s="7">
        <f t="shared" si="0"/>
        <v>41.2</v>
      </c>
      <c r="M8" s="7">
        <f t="shared" si="0"/>
        <v>8.24</v>
      </c>
      <c r="N8" s="9">
        <f t="shared" si="0"/>
        <v>1.6479999999999999</v>
      </c>
      <c r="O8" s="10">
        <f t="shared" si="0"/>
        <v>0.32959999999999995</v>
      </c>
      <c r="R8" s="7">
        <v>10</v>
      </c>
      <c r="S8" s="12">
        <f t="shared" ref="S8:S9" si="3">R8*E8/$R$11</f>
        <v>25.75</v>
      </c>
    </row>
    <row r="9" spans="1:24" x14ac:dyDescent="0.25">
      <c r="B9" t="s">
        <v>4</v>
      </c>
      <c r="C9" s="7">
        <v>95.7</v>
      </c>
      <c r="D9" s="7">
        <v>25</v>
      </c>
      <c r="E9" s="8">
        <f t="shared" si="1"/>
        <v>3.8280000000000003</v>
      </c>
      <c r="F9" s="7" t="s">
        <v>14</v>
      </c>
      <c r="J9" s="7">
        <v>150</v>
      </c>
      <c r="K9" s="8">
        <f t="shared" si="2"/>
        <v>574.20000000000005</v>
      </c>
      <c r="L9" s="7">
        <f t="shared" si="0"/>
        <v>114.84000000000002</v>
      </c>
      <c r="M9" s="7">
        <f t="shared" si="0"/>
        <v>22.968000000000004</v>
      </c>
      <c r="N9" s="9">
        <f t="shared" si="0"/>
        <v>4.5936000000000003</v>
      </c>
      <c r="O9" s="10">
        <f t="shared" si="0"/>
        <v>0.91871999999999998</v>
      </c>
      <c r="P9" s="5"/>
      <c r="R9" s="7">
        <v>50</v>
      </c>
      <c r="S9" s="12">
        <f t="shared" si="3"/>
        <v>239.25</v>
      </c>
    </row>
    <row r="10" spans="1:24" x14ac:dyDescent="0.25">
      <c r="C10" s="7"/>
      <c r="D10" s="7"/>
      <c r="E10" s="7"/>
      <c r="F10" s="7"/>
      <c r="I10" t="s">
        <v>5</v>
      </c>
      <c r="J10" s="7">
        <f>1000-J9-J8-J7</f>
        <v>725</v>
      </c>
      <c r="K10" s="7"/>
      <c r="L10" s="7"/>
      <c r="M10" s="7"/>
      <c r="N10" s="7"/>
      <c r="O10" s="7"/>
      <c r="R10" s="7">
        <f>800-R7-R8-R9</f>
        <v>730</v>
      </c>
      <c r="S10" s="7"/>
    </row>
    <row r="11" spans="1:24" x14ac:dyDescent="0.25">
      <c r="C11" s="7"/>
      <c r="D11" s="7"/>
      <c r="E11" s="7"/>
      <c r="F11" s="7"/>
      <c r="I11" s="11" t="s">
        <v>18</v>
      </c>
      <c r="J11" s="7">
        <f>SUM(J7:J10)/1000</f>
        <v>1</v>
      </c>
      <c r="K11" s="7"/>
      <c r="L11" s="7"/>
      <c r="M11" s="7"/>
      <c r="N11" s="7"/>
      <c r="O11" s="7"/>
      <c r="R11" s="7">
        <f>SUM(R7:R10)/1000</f>
        <v>0.8</v>
      </c>
      <c r="S11" s="7"/>
    </row>
    <row r="12" spans="1:24" x14ac:dyDescent="0.25">
      <c r="C12" s="7"/>
      <c r="D12" s="7"/>
      <c r="E12" s="7"/>
      <c r="F12" s="7"/>
    </row>
    <row r="13" spans="1:24" x14ac:dyDescent="0.25">
      <c r="C13" s="7"/>
      <c r="D13" s="7"/>
      <c r="E13" s="7"/>
      <c r="F13" s="7"/>
      <c r="I13" t="s">
        <v>35</v>
      </c>
      <c r="R13" t="s">
        <v>34</v>
      </c>
    </row>
    <row r="14" spans="1:24" x14ac:dyDescent="0.25">
      <c r="A14" s="11" t="s">
        <v>8</v>
      </c>
      <c r="B14" t="s">
        <v>7</v>
      </c>
      <c r="C14" s="7">
        <v>51.5</v>
      </c>
      <c r="D14" s="7">
        <v>50</v>
      </c>
      <c r="E14" s="8">
        <f>C14/D14</f>
        <v>1.03</v>
      </c>
      <c r="F14" s="7" t="s">
        <v>15</v>
      </c>
      <c r="J14" s="7">
        <v>100</v>
      </c>
      <c r="K14" s="4">
        <f>J14*E14/0.9</f>
        <v>114.44444444444444</v>
      </c>
    </row>
    <row r="18" spans="1:6" x14ac:dyDescent="0.25">
      <c r="A18" s="2" t="s">
        <v>43</v>
      </c>
      <c r="B18" s="2"/>
      <c r="C18" s="2"/>
      <c r="D18" s="2"/>
      <c r="E18" s="2"/>
      <c r="F18" s="2"/>
    </row>
    <row r="19" spans="1:6" x14ac:dyDescent="0.25">
      <c r="A19" s="2" t="s">
        <v>44</v>
      </c>
      <c r="B19" s="2"/>
      <c r="C19" s="2"/>
      <c r="D19" s="2"/>
      <c r="E19" s="2"/>
      <c r="F19" s="2"/>
    </row>
    <row r="20" spans="1:6" x14ac:dyDescent="0.25">
      <c r="A20" s="2"/>
      <c r="B20" s="2"/>
      <c r="C20" s="2" t="s">
        <v>54</v>
      </c>
      <c r="D20" s="2" t="s">
        <v>55</v>
      </c>
      <c r="E20" s="2" t="s">
        <v>56</v>
      </c>
      <c r="F20" s="2"/>
    </row>
    <row r="21" spans="1:6" x14ac:dyDescent="0.25">
      <c r="A21" s="2"/>
      <c r="B21" s="2"/>
      <c r="C21" s="2" t="s">
        <v>46</v>
      </c>
      <c r="D21" s="2"/>
      <c r="E21" s="2"/>
      <c r="F21" s="2"/>
    </row>
    <row r="22" spans="1:6" x14ac:dyDescent="0.25">
      <c r="A22" s="2"/>
      <c r="B22" s="2"/>
      <c r="C22" s="2" t="s">
        <v>47</v>
      </c>
      <c r="D22" s="2" t="s">
        <v>45</v>
      </c>
      <c r="E22" s="2"/>
      <c r="F22" s="2"/>
    </row>
    <row r="23" spans="1:6" x14ac:dyDescent="0.25">
      <c r="A23" s="2"/>
      <c r="B23" s="2"/>
      <c r="C23" s="2" t="s">
        <v>46</v>
      </c>
      <c r="D23" s="2"/>
      <c r="E23" s="2"/>
      <c r="F23" s="2"/>
    </row>
    <row r="24" spans="1:6" x14ac:dyDescent="0.25">
      <c r="A24" s="2"/>
      <c r="B24" s="2"/>
      <c r="C24" s="2" t="s">
        <v>39</v>
      </c>
      <c r="D24" s="2" t="s">
        <v>50</v>
      </c>
      <c r="E24" s="2" t="s">
        <v>51</v>
      </c>
      <c r="F24" s="2"/>
    </row>
    <row r="25" spans="1:6" x14ac:dyDescent="0.25">
      <c r="A25" s="2"/>
      <c r="B25" s="2"/>
      <c r="C25" s="2"/>
      <c r="D25" s="2" t="s">
        <v>48</v>
      </c>
      <c r="E25" s="2" t="s">
        <v>51</v>
      </c>
      <c r="F25" s="2"/>
    </row>
    <row r="26" spans="1:6" x14ac:dyDescent="0.25">
      <c r="A26" s="2"/>
      <c r="B26" s="2"/>
      <c r="C26" s="2"/>
      <c r="D26" s="2" t="s">
        <v>49</v>
      </c>
      <c r="E26" s="2" t="s">
        <v>51</v>
      </c>
      <c r="F26" s="2"/>
    </row>
    <row r="27" spans="1:6" x14ac:dyDescent="0.25">
      <c r="A27" s="2"/>
      <c r="B27" s="2"/>
      <c r="C27" s="2"/>
      <c r="D27" s="2" t="s">
        <v>37</v>
      </c>
      <c r="E27" s="2" t="s">
        <v>52</v>
      </c>
      <c r="F27" s="2"/>
    </row>
    <row r="28" spans="1:6" x14ac:dyDescent="0.25">
      <c r="A28" s="2"/>
      <c r="B28" s="2"/>
      <c r="C28" s="2"/>
      <c r="D28" s="2" t="s">
        <v>38</v>
      </c>
      <c r="E28" s="2" t="s">
        <v>53</v>
      </c>
      <c r="F28" s="2"/>
    </row>
    <row r="29" spans="1:6" x14ac:dyDescent="0.25">
      <c r="A29" s="2"/>
      <c r="B29" s="2"/>
      <c r="C29" s="2" t="s">
        <v>46</v>
      </c>
      <c r="D29" s="2"/>
      <c r="E29" s="2"/>
      <c r="F29" s="2"/>
    </row>
    <row r="30" spans="1:6" x14ac:dyDescent="0.25">
      <c r="A30" s="2"/>
      <c r="B30" s="2"/>
      <c r="C30" s="2" t="s">
        <v>47</v>
      </c>
      <c r="D30" s="2"/>
      <c r="E30" s="2"/>
      <c r="F30" s="2"/>
    </row>
    <row r="31" spans="1:6" x14ac:dyDescent="0.25">
      <c r="A31" s="2"/>
      <c r="B31" s="2"/>
      <c r="C31" s="2" t="s">
        <v>54</v>
      </c>
      <c r="D31" s="2" t="s">
        <v>55</v>
      </c>
      <c r="E31" s="2" t="s">
        <v>56</v>
      </c>
      <c r="F3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</dc:creator>
  <cp:lastModifiedBy>Alena</cp:lastModifiedBy>
  <dcterms:created xsi:type="dcterms:W3CDTF">2015-03-03T22:00:36Z</dcterms:created>
  <dcterms:modified xsi:type="dcterms:W3CDTF">2015-08-21T00:32:20Z</dcterms:modified>
</cp:coreProperties>
</file>